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C16"/>
  <c r="C15"/>
  <c r="C14"/>
  <c r="C11"/>
  <c r="C9"/>
  <c r="C13"/>
  <c r="C17"/>
  <c r="B9"/>
  <c r="B18"/>
  <c r="B16"/>
  <c r="B14"/>
  <c r="B11"/>
  <c r="B17"/>
  <c r="B15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<sst xmlns="http://schemas.openxmlformats.org/spreadsheetml/2006/main" count="20" uniqueCount="20">
  <si>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</si>
  <si>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</si>
  <si>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</si>
  <si>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</si>
  <si>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</si>
  <si>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</si>
  <si>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</si>
  <si>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</si>
  <si>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</si>
  <si>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</si>
  <si>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</si>
  <si>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</si>
  <si>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</si>
  <si>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</si>
  <si>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</si>
  <si>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</si>
  <si>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</si>
  <si>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</si>
  <si>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</si>
  <si>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01.10.2023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</si>
</sst>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1" sqref="C21"/>
    </sheetView>
  </sheetViews>
  <sheetFormatPr defaultRowHeight="14.4"/>
  <cols>
    <col min="1" max="1" width="54.21875" customWidth="1"/>
    <col min="2" max="2" width="15.88671875" customWidth="1"/>
    <col min="3" max="3" width="14.33203125" customWidth="1"/>
    <col min="4" max="4" width="19.44140625" customWidth="1"/>
    <col min="5" max="5" width="13.44140625" style="14" bestFit="1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6">
      <c r="A9" s="10" t="s">
        <v>7</v>
      </c>
      <c r="B9" s="3">
        <f>1299186254/1000</f>
        <v>1299186.254</v>
      </c>
      <c r="C9" s="3">
        <f>1172894053.64/1000</f>
        <v>1172894.0536400001</v>
      </c>
      <c r="D9" s="4">
        <f>B9-C9</f>
        <v>126292.2003599999</v>
      </c>
    </row>
    <row r="10" spans="1:4" ht="15.6">
      <c r="A10" s="11" t="s">
        <v>8</v>
      </c>
      <c r="B10" s="5"/>
      <c r="C10" s="6"/>
      <c r="D10" s="7"/>
    </row>
    <row r="11" spans="1:4" ht="15.6">
      <c r="A11" s="12" t="s">
        <v>9</v>
      </c>
      <c r="B11" s="17">
        <f>300000/1000</f>
        <v>300</v>
      </c>
      <c r="C11" s="17">
        <f>207341.75/1000</f>
        <v>207.34174999999999</v>
      </c>
      <c r="D11" s="4">
        <f t="shared" ref="D11:D19" si="0">B11-C11</f>
        <v>92.65825000000001</v>
      </c>
    </row>
    <row r="12" spans="1:4" ht="28.2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6">
      <c r="A13" s="12" t="s">
        <v>11</v>
      </c>
      <c r="B13" s="17">
        <v>0</v>
      </c>
      <c r="C13" s="17">
        <f>35215.96/1000</f>
        <v>35.215960000000003</v>
      </c>
      <c r="D13" s="4">
        <f t="shared" si="0"/>
        <v>-35.215960000000003</v>
      </c>
    </row>
    <row r="14" spans="1:4" ht="15">
      <c r="A14" s="12" t="s">
        <v>12</v>
      </c>
      <c r="B14" s="3">
        <f>1298886254/1000</f>
        <v>1298886.254</v>
      </c>
      <c r="C14" s="3">
        <f>1172624664.41/1000</f>
        <v>1172624.6644100002</v>
      </c>
      <c r="D14" s="4">
        <f>B14-C14</f>
        <v>126261.58958999976</v>
      </c>
    </row>
    <row r="15" spans="1:4" ht="28.2">
      <c r="A15" s="12" t="s">
        <v>13</v>
      </c>
      <c r="B15" s="17">
        <f>632689000/1000</f>
        <v>632689</v>
      </c>
      <c r="C15" s="17">
        <f>569420100/1000</f>
        <v>569420.1</v>
      </c>
      <c r="D15" s="4">
        <f t="shared" si="0"/>
        <v>63268.900000000023</v>
      </c>
    </row>
    <row r="16" spans="1:4" ht="28.2">
      <c r="A16" s="12" t="s">
        <v>18</v>
      </c>
      <c r="B16" s="17">
        <f>20491507/1000</f>
        <v>20491.507000000001</v>
      </c>
      <c r="C16" s="17">
        <f>12304777.16/1000</f>
        <v>12304.77716</v>
      </c>
      <c r="D16" s="4">
        <f t="shared" si="0"/>
        <v>8186.7298400000018</v>
      </c>
    </row>
    <row r="17" spans="1:4" ht="28.2">
      <c r="A17" s="12" t="s">
        <v>14</v>
      </c>
      <c r="B17" s="17">
        <f>630421200/1000</f>
        <v>630421.19999999995</v>
      </c>
      <c r="C17" s="17">
        <f>567379080/1000</f>
        <v>567379.07999999996</v>
      </c>
      <c r="D17" s="4">
        <f t="shared" si="0"/>
        <v>63042.119999999995</v>
      </c>
    </row>
    <row r="18" spans="1:4" ht="15.6">
      <c r="A18" s="12" t="s">
        <v>15</v>
      </c>
      <c r="B18" s="17">
        <f>15284547/1000</f>
        <v>15284.547</v>
      </c>
      <c r="C18" s="17">
        <f>10693500.29/1000</f>
        <v>10693.50029</v>
      </c>
      <c r="D18" s="4">
        <f t="shared" si="0"/>
        <v>4591.0467100000005</v>
      </c>
    </row>
    <row r="19" spans="1:4" ht="15.6">
      <c r="A19" s="8" t="s">
        <v>16</v>
      </c>
      <c r="B19" s="15">
        <f>1583756618.84/1000</f>
        <v>1583756.6188399999</v>
      </c>
      <c r="C19" s="15">
        <f>909890952.47/1000</f>
        <v>909890.95247000002</v>
      </c>
      <c r="D19" s="4">
        <f t="shared" si="0"/>
        <v>673865.66636999988</v>
      </c>
    </row>
    <row r="20" spans="1:4" ht="31.2">
      <c r="A20" s="9" t="s">
        <v>17</v>
      </c>
      <c r="B20" s="16">
        <v>0</v>
      </c>
      <c r="C20" s="16">
        <f>263003101.17/1000</f>
        <v>263003.10116999998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Мазур</cp:lastModifiedBy>
  <cp:lastPrinted>2022-03-29T14:24:59Z</cp:lastPrinted>
  <dcterms:created xsi:type="dcterms:W3CDTF">2020-02-20T12:16:32Z</dcterms:created>
  <dcterms:modified xsi:type="dcterms:W3CDTF">2023-10-20T13:33:10Z</dcterms:modified>
</cp:coreProperties>
</file>